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ann\Dropbox\2024 Bucket\scoring\"/>
    </mc:Choice>
  </mc:AlternateContent>
  <xr:revisionPtr revIDLastSave="0" documentId="13_ncr:1_{37ECE3C3-CE4F-4CBF-ABF7-BA13D9404E2D}" xr6:coauthVersionLast="47" xr6:coauthVersionMax="47" xr10:uidLastSave="{00000000-0000-0000-0000-000000000000}"/>
  <bookViews>
    <workbookView xWindow="1470" yWindow="1470" windowWidth="17940" windowHeight="9450" xr2:uid="{1230B9EC-A6EB-4CDE-BCC2-050425DC7CDF}"/>
  </bookViews>
  <sheets>
    <sheet name="NOTE" sheetId="4" r:id="rId1"/>
    <sheet name="2023" sheetId="1" r:id="rId2"/>
    <sheet name="2024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6" i="2" l="1"/>
  <c r="D46" i="2"/>
  <c r="N45" i="2"/>
  <c r="I45" i="2"/>
  <c r="G45" i="2"/>
  <c r="H45" i="2" s="1"/>
  <c r="G44" i="2"/>
  <c r="I44" i="2" s="1"/>
  <c r="G43" i="2"/>
  <c r="I43" i="2" s="1"/>
  <c r="P9" i="1"/>
  <c r="D9" i="1"/>
  <c r="N8" i="1"/>
  <c r="I8" i="1"/>
  <c r="J8" i="1" s="1"/>
  <c r="K8" i="1" s="1"/>
  <c r="H8" i="1"/>
  <c r="G8" i="1"/>
  <c r="G7" i="1"/>
  <c r="I7" i="1" s="1"/>
  <c r="G6" i="1"/>
  <c r="I6" i="1" s="1"/>
  <c r="P38" i="2"/>
  <c r="D38" i="2"/>
  <c r="N37" i="2"/>
  <c r="G37" i="2"/>
  <c r="H37" i="2" s="1"/>
  <c r="G36" i="2"/>
  <c r="I36" i="2" s="1"/>
  <c r="G35" i="2"/>
  <c r="I35" i="2" s="1"/>
  <c r="P24" i="2"/>
  <c r="D24" i="2"/>
  <c r="N23" i="2"/>
  <c r="G23" i="2"/>
  <c r="H23" i="2" s="1"/>
  <c r="G22" i="2"/>
  <c r="I22" i="2" s="1"/>
  <c r="G21" i="2"/>
  <c r="I21" i="2" s="1"/>
  <c r="P31" i="2"/>
  <c r="D31" i="2"/>
  <c r="N30" i="2"/>
  <c r="G30" i="2"/>
  <c r="H30" i="2" s="1"/>
  <c r="G29" i="2"/>
  <c r="I29" i="2" s="1"/>
  <c r="G28" i="2"/>
  <c r="I28" i="2" s="1"/>
  <c r="P17" i="2"/>
  <c r="D17" i="2"/>
  <c r="N16" i="2"/>
  <c r="G16" i="2"/>
  <c r="H16" i="2" s="1"/>
  <c r="G15" i="2"/>
  <c r="I15" i="2" s="1"/>
  <c r="G14" i="2"/>
  <c r="I14" i="2" s="1"/>
  <c r="P10" i="2"/>
  <c r="D10" i="2"/>
  <c r="N9" i="2"/>
  <c r="G9" i="2"/>
  <c r="H9" i="2" s="1"/>
  <c r="G8" i="2"/>
  <c r="I8" i="2" s="1"/>
  <c r="G7" i="2"/>
  <c r="I7" i="2" s="1"/>
  <c r="P40" i="1"/>
  <c r="D40" i="1"/>
  <c r="N39" i="1"/>
  <c r="I39" i="1"/>
  <c r="H39" i="1"/>
  <c r="J39" i="1" s="1"/>
  <c r="K39" i="1" s="1"/>
  <c r="G39" i="1"/>
  <c r="G38" i="1"/>
  <c r="H38" i="1" s="1"/>
  <c r="G37" i="1"/>
  <c r="I37" i="1" s="1"/>
  <c r="P32" i="1"/>
  <c r="D32" i="1"/>
  <c r="N31" i="1"/>
  <c r="I31" i="1"/>
  <c r="H31" i="1"/>
  <c r="G31" i="1"/>
  <c r="G30" i="1"/>
  <c r="I30" i="1" s="1"/>
  <c r="G29" i="1"/>
  <c r="H29" i="1" s="1"/>
  <c r="P24" i="1"/>
  <c r="D24" i="1"/>
  <c r="N23" i="1"/>
  <c r="I23" i="1"/>
  <c r="H23" i="1"/>
  <c r="G23" i="1"/>
  <c r="G22" i="1"/>
  <c r="I22" i="1" s="1"/>
  <c r="G21" i="1"/>
  <c r="I21" i="1" s="1"/>
  <c r="P17" i="1"/>
  <c r="D17" i="1"/>
  <c r="N16" i="1"/>
  <c r="I16" i="1"/>
  <c r="H16" i="1"/>
  <c r="G16" i="1"/>
  <c r="G15" i="1"/>
  <c r="I15" i="1" s="1"/>
  <c r="G14" i="1"/>
  <c r="H14" i="1" s="1"/>
  <c r="I37" i="2" l="1"/>
  <c r="J45" i="2"/>
  <c r="K45" i="2" s="1"/>
  <c r="H43" i="2"/>
  <c r="J43" i="2" s="1"/>
  <c r="H44" i="2"/>
  <c r="J44" i="2" s="1"/>
  <c r="K44" i="2" s="1"/>
  <c r="J16" i="1"/>
  <c r="K16" i="1" s="1"/>
  <c r="J23" i="1"/>
  <c r="K23" i="1" s="1"/>
  <c r="J31" i="1"/>
  <c r="K31" i="1" s="1"/>
  <c r="H6" i="1"/>
  <c r="J6" i="1" s="1"/>
  <c r="H7" i="1"/>
  <c r="J7" i="1" s="1"/>
  <c r="K7" i="1" s="1"/>
  <c r="I38" i="1"/>
  <c r="J38" i="1" s="1"/>
  <c r="K38" i="1" s="1"/>
  <c r="I16" i="2"/>
  <c r="J16" i="2" s="1"/>
  <c r="K16" i="2" s="1"/>
  <c r="I9" i="2"/>
  <c r="J9" i="2" s="1"/>
  <c r="K9" i="2" s="1"/>
  <c r="I23" i="2"/>
  <c r="J23" i="2" s="1"/>
  <c r="K23" i="2" s="1"/>
  <c r="I30" i="2"/>
  <c r="J30" i="2" s="1"/>
  <c r="K30" i="2" s="1"/>
  <c r="J37" i="2"/>
  <c r="K37" i="2" s="1"/>
  <c r="H7" i="2"/>
  <c r="J7" i="2" s="1"/>
  <c r="H14" i="2"/>
  <c r="J14" i="2" s="1"/>
  <c r="H28" i="2"/>
  <c r="J28" i="2" s="1"/>
  <c r="H21" i="2"/>
  <c r="J21" i="2" s="1"/>
  <c r="H35" i="2"/>
  <c r="J35" i="2" s="1"/>
  <c r="H8" i="2"/>
  <c r="J8" i="2" s="1"/>
  <c r="K8" i="2" s="1"/>
  <c r="H15" i="2"/>
  <c r="J15" i="2" s="1"/>
  <c r="K15" i="2" s="1"/>
  <c r="H29" i="2"/>
  <c r="J29" i="2" s="1"/>
  <c r="K29" i="2" s="1"/>
  <c r="H22" i="2"/>
  <c r="J22" i="2" s="1"/>
  <c r="K22" i="2" s="1"/>
  <c r="H36" i="2"/>
  <c r="J36" i="2" s="1"/>
  <c r="K36" i="2" s="1"/>
  <c r="H21" i="1"/>
  <c r="J21" i="1" s="1"/>
  <c r="H37" i="1"/>
  <c r="J37" i="1" s="1"/>
  <c r="I14" i="1"/>
  <c r="J14" i="1" s="1"/>
  <c r="H15" i="1"/>
  <c r="J15" i="1" s="1"/>
  <c r="K15" i="1" s="1"/>
  <c r="H22" i="1"/>
  <c r="J22" i="1" s="1"/>
  <c r="K22" i="1" s="1"/>
  <c r="I29" i="1"/>
  <c r="J29" i="1" s="1"/>
  <c r="H30" i="1"/>
  <c r="J30" i="1" s="1"/>
  <c r="K30" i="1" s="1"/>
  <c r="J46" i="2" l="1"/>
  <c r="K46" i="2" s="1"/>
  <c r="K43" i="2"/>
  <c r="K6" i="1"/>
  <c r="J9" i="1"/>
  <c r="K9" i="1" s="1"/>
  <c r="J31" i="2"/>
  <c r="K31" i="2" s="1"/>
  <c r="K28" i="2"/>
  <c r="J17" i="2"/>
  <c r="K17" i="2" s="1"/>
  <c r="K14" i="2"/>
  <c r="J38" i="2"/>
  <c r="K38" i="2" s="1"/>
  <c r="K35" i="2"/>
  <c r="J10" i="2"/>
  <c r="K10" i="2" s="1"/>
  <c r="K7" i="2"/>
  <c r="J24" i="2"/>
  <c r="K24" i="2" s="1"/>
  <c r="K21" i="2"/>
  <c r="J32" i="1"/>
  <c r="K32" i="1" s="1"/>
  <c r="K29" i="1"/>
  <c r="J17" i="1"/>
  <c r="K17" i="1" s="1"/>
  <c r="K14" i="1"/>
  <c r="J40" i="1"/>
  <c r="K40" i="1" s="1"/>
  <c r="K37" i="1"/>
  <c r="J24" i="1"/>
  <c r="K24" i="1" s="1"/>
  <c r="K21" i="1"/>
</calcChain>
</file>

<file path=xl/sharedStrings.xml><?xml version="1.0" encoding="utf-8"?>
<sst xmlns="http://schemas.openxmlformats.org/spreadsheetml/2006/main" count="361" uniqueCount="44">
  <si>
    <t>2023 Overall Bucket Winner Worksheet</t>
  </si>
  <si>
    <t>calculated - do not change</t>
  </si>
  <si>
    <t># YACHTS</t>
  </si>
  <si>
    <t>CLASS</t>
  </si>
  <si>
    <t>COURSE</t>
  </si>
  <si>
    <t>1st PLACE</t>
  </si>
  <si>
    <t>3rd PLACE</t>
  </si>
  <si>
    <t>1st - 3rd</t>
  </si>
  <si>
    <t>TOTAL</t>
  </si>
  <si>
    <t>TIME</t>
  </si>
  <si>
    <t>TIME FACTOR</t>
  </si>
  <si>
    <t>POINT DELTA</t>
  </si>
  <si>
    <t>COMBINED</t>
  </si>
  <si>
    <t>FINAL</t>
  </si>
  <si>
    <t>IN CLASS</t>
  </si>
  <si>
    <t>GAZELLES</t>
  </si>
  <si>
    <t>LENGTH</t>
  </si>
  <si>
    <t>FINISH TIME</t>
  </si>
  <si>
    <t>DELTA</t>
  </si>
  <si>
    <t>Min</t>
  </si>
  <si>
    <t>Sec</t>
  </si>
  <si>
    <t>SECONDS</t>
  </si>
  <si>
    <t>FACTOR</t>
  </si>
  <si>
    <t>RANKING</t>
  </si>
  <si>
    <t>Race 1</t>
  </si>
  <si>
    <t>SERIES 3rd POINTS</t>
  </si>
  <si>
    <t>Race 2</t>
  </si>
  <si>
    <t>SERIES 1st POINTS</t>
  </si>
  <si>
    <t>Race 3</t>
  </si>
  <si>
    <t>Madam</t>
  </si>
  <si>
    <t>Esprit 1</t>
  </si>
  <si>
    <t>Esprit 2</t>
  </si>
  <si>
    <t>Elegantes</t>
  </si>
  <si>
    <t>2024 Overall Bucket Winner Worksheet</t>
  </si>
  <si>
    <t>A GAZELLES</t>
  </si>
  <si>
    <t>B Elegantes</t>
  </si>
  <si>
    <t>E Madam</t>
  </si>
  <si>
    <t>D Esprit 1</t>
  </si>
  <si>
    <t>F Esprit 2</t>
  </si>
  <si>
    <t>2023 Example Format</t>
  </si>
  <si>
    <t>2023 Format example below</t>
  </si>
  <si>
    <t xml:space="preserve">There are two tabs </t>
  </si>
  <si>
    <t>2023 - showing completed worksheet and results</t>
  </si>
  <si>
    <t>2024 -  set for the 2024 Classes with no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</si>
</sst>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0066"/>
      <name val="Arial"/>
      <family val="2"/>
    </font>
    <font>
      <b/>
      <sz val="10"/>
      <color theme="7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4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1" fontId="10" fillId="0" borderId="1" xfId="1" applyNumberFormat="1" applyFont="1" applyBorder="1" applyAlignment="1">
      <alignment horizontal="center" vertical="center" wrapText="1"/>
    </xf>
    <xf numFmtId="4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7" fillId="0" borderId="3" xfId="0" applyFont="1" applyBorder="1"/>
    <xf numFmtId="0" fontId="11" fillId="2" borderId="4" xfId="0" applyFon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2" fontId="12" fillId="2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9" fillId="0" borderId="0" xfId="0" quotePrefix="1" applyNumberFormat="1" applyFont="1" applyAlignment="1">
      <alignment horizontal="center"/>
    </xf>
    <xf numFmtId="2" fontId="3" fillId="0" borderId="0" xfId="0" applyNumberFormat="1" applyFont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/>
    <xf numFmtId="0" fontId="2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7" xfId="0" applyFont="1" applyBorder="1"/>
    <xf numFmtId="0" fontId="17" fillId="0" borderId="0" xfId="0" applyFont="1"/>
  </cellXfs>
  <cellStyles count="2">
    <cellStyle name="Normal" xfId="0" builtinId="0"/>
    <cellStyle name="Normal 2" xfId="1" xr:uid="{BD620484-7E78-4788-A4B0-0136A6499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A2F5-AD58-470F-A735-75DE69022129}">
  <dimension ref="B3:G7"/>
  <sheetViews>
    <sheetView tabSelected="1" workbookViewId="0"/>
  </sheetViews>
  <sheetFormatPr defaultRowHeight="12.75" x14ac:dyDescent="0.2"/>
  <sheetData>
    <row r="3" spans="2:7" ht="25.5" x14ac:dyDescent="0.35">
      <c r="B3" s="70" t="s">
        <v>41</v>
      </c>
      <c r="C3" s="70"/>
      <c r="D3" s="70"/>
      <c r="E3" s="70"/>
      <c r="F3" s="70"/>
      <c r="G3" s="70"/>
    </row>
    <row r="4" spans="2:7" ht="25.5" x14ac:dyDescent="0.35">
      <c r="B4" s="70"/>
      <c r="C4" s="70" t="s">
        <v>42</v>
      </c>
      <c r="D4" s="70"/>
      <c r="E4" s="70"/>
      <c r="F4" s="70"/>
      <c r="G4" s="70"/>
    </row>
    <row r="5" spans="2:7" ht="25.5" x14ac:dyDescent="0.35">
      <c r="B5" s="70"/>
      <c r="C5" s="70" t="s">
        <v>43</v>
      </c>
      <c r="D5" s="70"/>
      <c r="E5" s="70"/>
      <c r="F5" s="70"/>
      <c r="G5" s="70"/>
    </row>
    <row r="6" spans="2:7" ht="25.5" x14ac:dyDescent="0.35">
      <c r="B6" s="70"/>
      <c r="C6" s="70"/>
      <c r="D6" s="70"/>
      <c r="E6" s="70"/>
      <c r="F6" s="70"/>
      <c r="G6" s="70"/>
    </row>
    <row r="7" spans="2:7" ht="25.5" x14ac:dyDescent="0.35">
      <c r="B7" s="70"/>
      <c r="C7" s="70"/>
      <c r="D7" s="70"/>
      <c r="E7" s="70"/>
      <c r="F7" s="70"/>
      <c r="G7" s="7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AFD6-3683-4425-86F8-4B22296AAFF1}">
  <sheetPr>
    <pageSetUpPr fitToPage="1"/>
  </sheetPr>
  <dimension ref="B1:Q41"/>
  <sheetViews>
    <sheetView zoomScaleSheetLayoutView="70" workbookViewId="0"/>
  </sheetViews>
  <sheetFormatPr defaultColWidth="16.85546875" defaultRowHeight="15.75" x14ac:dyDescent="0.25"/>
  <cols>
    <col min="1" max="1" width="2.140625" style="4" customWidth="1"/>
    <col min="2" max="2" width="8.5703125" style="1" customWidth="1"/>
    <col min="3" max="3" width="9.85546875" style="2" customWidth="1"/>
    <col min="4" max="4" width="7.140625" style="3" customWidth="1"/>
    <col min="5" max="5" width="12.42578125" style="2" customWidth="1"/>
    <col min="6" max="6" width="11.5703125" style="2" customWidth="1"/>
    <col min="7" max="7" width="7.7109375" style="2" customWidth="1"/>
    <col min="8" max="8" width="7.140625" style="2" hidden="1" customWidth="1"/>
    <col min="9" max="9" width="4.28515625" style="2" hidden="1" customWidth="1"/>
    <col min="10" max="10" width="7.5703125" style="2" customWidth="1"/>
    <col min="11" max="11" width="10.42578125" style="3" customWidth="1"/>
    <col min="12" max="12" width="6.140625" style="2" customWidth="1"/>
    <col min="13" max="13" width="16.140625" style="4" customWidth="1"/>
    <col min="14" max="14" width="4.5703125" style="2" customWidth="1"/>
    <col min="15" max="15" width="9.85546875" style="2" customWidth="1"/>
    <col min="16" max="16" width="9" style="5" customWidth="1"/>
    <col min="17" max="17" width="8" style="6" customWidth="1"/>
    <col min="18" max="16384" width="16.85546875" style="4"/>
  </cols>
  <sheetData>
    <row r="1" spans="2:17" ht="16.5" customHeight="1" x14ac:dyDescent="0.25"/>
    <row r="2" spans="2:17" ht="16.5" customHeight="1" x14ac:dyDescent="0.25">
      <c r="B2" s="7" t="s">
        <v>0</v>
      </c>
      <c r="C2" s="4"/>
      <c r="F2" s="8"/>
      <c r="G2" s="8" t="s">
        <v>1</v>
      </c>
      <c r="J2" s="8"/>
    </row>
    <row r="3" spans="2:17" ht="16.5" customHeight="1" x14ac:dyDescent="0.25">
      <c r="C3" s="7"/>
    </row>
    <row r="4" spans="2:17" ht="16.5" customHeight="1" x14ac:dyDescent="0.2">
      <c r="B4" s="9" t="s">
        <v>2</v>
      </c>
      <c r="C4" s="10" t="s">
        <v>3</v>
      </c>
      <c r="D4" s="11" t="s">
        <v>4</v>
      </c>
      <c r="E4" s="10" t="s">
        <v>5</v>
      </c>
      <c r="F4" s="10" t="s">
        <v>6</v>
      </c>
      <c r="G4" s="10" t="s">
        <v>7</v>
      </c>
      <c r="H4" s="10"/>
      <c r="I4" s="10"/>
      <c r="J4" s="10" t="s">
        <v>8</v>
      </c>
      <c r="K4" s="12" t="s">
        <v>9</v>
      </c>
      <c r="L4" s="13" t="s">
        <v>10</v>
      </c>
      <c r="M4" s="14"/>
      <c r="N4" s="10"/>
      <c r="O4" s="15" t="s">
        <v>11</v>
      </c>
      <c r="P4" s="16" t="s">
        <v>12</v>
      </c>
      <c r="Q4" s="10" t="s">
        <v>13</v>
      </c>
    </row>
    <row r="5" spans="2:17" ht="16.5" customHeight="1" x14ac:dyDescent="0.2">
      <c r="B5" s="17" t="s">
        <v>14</v>
      </c>
      <c r="C5" s="18" t="s">
        <v>15</v>
      </c>
      <c r="D5" s="19" t="s">
        <v>16</v>
      </c>
      <c r="E5" s="20" t="s">
        <v>17</v>
      </c>
      <c r="F5" s="20" t="s">
        <v>17</v>
      </c>
      <c r="G5" s="20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2" t="s">
        <v>23</v>
      </c>
      <c r="M5" s="17"/>
      <c r="N5" s="20"/>
      <c r="O5" s="23" t="s">
        <v>23</v>
      </c>
      <c r="P5" s="24" t="s">
        <v>22</v>
      </c>
      <c r="Q5" s="20" t="s">
        <v>23</v>
      </c>
    </row>
    <row r="6" spans="2:17" ht="16.5" customHeight="1" x14ac:dyDescent="0.25">
      <c r="B6" s="1">
        <v>3</v>
      </c>
      <c r="C6" s="2" t="s">
        <v>24</v>
      </c>
      <c r="D6" s="25">
        <v>26.18</v>
      </c>
      <c r="E6" s="26">
        <v>0.60364583333333333</v>
      </c>
      <c r="F6" s="26">
        <v>0.61599537037037033</v>
      </c>
      <c r="G6" s="27">
        <f>+F6-E6</f>
        <v>1.2349537037037006E-2</v>
      </c>
      <c r="H6" s="8">
        <f>MINUTE(G6)</f>
        <v>17</v>
      </c>
      <c r="I6" s="8">
        <f>SECOND(G6)</f>
        <v>47</v>
      </c>
      <c r="J6" s="8">
        <f>H6*60+I6</f>
        <v>1067</v>
      </c>
      <c r="K6" s="28">
        <f>IF(D6=0,0,J6/D6)</f>
        <v>40.756302521008401</v>
      </c>
      <c r="M6" s="14" t="s">
        <v>25</v>
      </c>
      <c r="N6" s="2">
        <v>9</v>
      </c>
    </row>
    <row r="7" spans="2:17" ht="16.5" customHeight="1" x14ac:dyDescent="0.25">
      <c r="C7" s="2" t="s">
        <v>26</v>
      </c>
      <c r="D7" s="25">
        <v>25.85</v>
      </c>
      <c r="E7" s="26">
        <v>0.61608796296296298</v>
      </c>
      <c r="F7" s="26">
        <v>0.62165509259259266</v>
      </c>
      <c r="G7" s="27">
        <f>+F7-E7</f>
        <v>5.5671296296296857E-3</v>
      </c>
      <c r="H7" s="8">
        <f>MINUTE(G7)</f>
        <v>8</v>
      </c>
      <c r="I7" s="8">
        <f>SECOND(G7)</f>
        <v>1</v>
      </c>
      <c r="J7" s="8">
        <f>H7*60+I7</f>
        <v>481</v>
      </c>
      <c r="K7" s="28">
        <f>IF(D7=0,0,J7/D7)</f>
        <v>18.607350096711798</v>
      </c>
      <c r="M7" s="14" t="s">
        <v>27</v>
      </c>
      <c r="N7" s="2">
        <v>4</v>
      </c>
    </row>
    <row r="8" spans="2:17" ht="16.5" customHeight="1" x14ac:dyDescent="0.25">
      <c r="C8" s="29" t="s">
        <v>28</v>
      </c>
      <c r="D8" s="30">
        <v>23.85</v>
      </c>
      <c r="E8" s="31">
        <v>0.61266203703703703</v>
      </c>
      <c r="F8" s="31">
        <v>0.61858796296296303</v>
      </c>
      <c r="G8" s="32">
        <f>+F8-E8</f>
        <v>5.9259259259260011E-3</v>
      </c>
      <c r="H8" s="33">
        <f>MINUTE(G8)</f>
        <v>8</v>
      </c>
      <c r="I8" s="33">
        <f>SECOND(G8)</f>
        <v>32</v>
      </c>
      <c r="J8" s="33">
        <f>H8*60+I8</f>
        <v>512</v>
      </c>
      <c r="K8" s="34">
        <f>IF(D8=0,0,J8/D8)</f>
        <v>21.467505241090144</v>
      </c>
      <c r="M8" s="35" t="s">
        <v>11</v>
      </c>
      <c r="N8" s="36">
        <f>N6-N7</f>
        <v>5</v>
      </c>
    </row>
    <row r="9" spans="2:17" ht="16.5" customHeight="1" x14ac:dyDescent="0.2">
      <c r="D9" s="28">
        <f>SUM(D6:D8)</f>
        <v>75.88</v>
      </c>
      <c r="E9" s="37"/>
      <c r="F9" s="37"/>
      <c r="G9" s="38"/>
      <c r="H9" s="8"/>
      <c r="I9" s="8"/>
      <c r="J9" s="8">
        <f>SUM(J6:J8)</f>
        <v>2060</v>
      </c>
      <c r="K9" s="39">
        <f>IF(D9=0,0,J9/D9)</f>
        <v>27.148128624143386</v>
      </c>
      <c r="L9" s="40">
        <v>5</v>
      </c>
      <c r="O9" s="40">
        <v>2</v>
      </c>
      <c r="P9" s="41">
        <f>SUM(L9+O9)</f>
        <v>7</v>
      </c>
      <c r="Q9" s="40">
        <v>4</v>
      </c>
    </row>
    <row r="10" spans="2:17" ht="16.5" customHeight="1" x14ac:dyDescent="0.2">
      <c r="E10" s="37"/>
      <c r="F10" s="37"/>
      <c r="G10" s="38"/>
      <c r="K10" s="42"/>
      <c r="L10" s="43"/>
      <c r="O10" s="44"/>
      <c r="P10" s="45"/>
      <c r="Q10" s="1"/>
    </row>
    <row r="11" spans="2:17" ht="16.5" customHeight="1" x14ac:dyDescent="0.25"/>
    <row r="12" spans="2:17" ht="16.5" customHeight="1" x14ac:dyDescent="0.2">
      <c r="B12" s="9" t="s">
        <v>2</v>
      </c>
      <c r="C12" s="10" t="s">
        <v>3</v>
      </c>
      <c r="D12" s="11" t="s">
        <v>4</v>
      </c>
      <c r="E12" s="10" t="s">
        <v>5</v>
      </c>
      <c r="F12" s="10" t="s">
        <v>6</v>
      </c>
      <c r="G12" s="10" t="s">
        <v>7</v>
      </c>
      <c r="H12" s="10"/>
      <c r="I12" s="10"/>
      <c r="J12" s="10" t="s">
        <v>8</v>
      </c>
      <c r="K12" s="12" t="s">
        <v>9</v>
      </c>
      <c r="L12" s="13" t="s">
        <v>10</v>
      </c>
      <c r="M12" s="14"/>
      <c r="N12" s="10"/>
      <c r="O12" s="15" t="s">
        <v>11</v>
      </c>
      <c r="P12" s="16" t="s">
        <v>12</v>
      </c>
      <c r="Q12" s="10" t="s">
        <v>13</v>
      </c>
    </row>
    <row r="13" spans="2:17" ht="16.5" customHeight="1" x14ac:dyDescent="0.2">
      <c r="B13" s="17" t="s">
        <v>14</v>
      </c>
      <c r="C13" s="46" t="s">
        <v>32</v>
      </c>
      <c r="D13" s="19" t="s">
        <v>16</v>
      </c>
      <c r="E13" s="20" t="s">
        <v>17</v>
      </c>
      <c r="F13" s="20" t="s">
        <v>17</v>
      </c>
      <c r="G13" s="20" t="s">
        <v>18</v>
      </c>
      <c r="H13" s="20" t="s">
        <v>19</v>
      </c>
      <c r="I13" s="20" t="s">
        <v>20</v>
      </c>
      <c r="J13" s="20" t="s">
        <v>21</v>
      </c>
      <c r="K13" s="21" t="s">
        <v>22</v>
      </c>
      <c r="L13" s="22" t="s">
        <v>23</v>
      </c>
      <c r="M13" s="17"/>
      <c r="N13" s="20"/>
      <c r="O13" s="23" t="s">
        <v>23</v>
      </c>
      <c r="P13" s="24" t="s">
        <v>22</v>
      </c>
      <c r="Q13" s="20" t="s">
        <v>23</v>
      </c>
    </row>
    <row r="14" spans="2:17" ht="16.5" customHeight="1" x14ac:dyDescent="0.25">
      <c r="B14" s="47">
        <v>4</v>
      </c>
      <c r="C14" s="2" t="s">
        <v>24</v>
      </c>
      <c r="D14" s="25">
        <v>26.18</v>
      </c>
      <c r="E14" s="26">
        <v>0.59381944444444446</v>
      </c>
      <c r="F14" s="26">
        <v>0.60290509259259262</v>
      </c>
      <c r="G14" s="27">
        <f>+F14-E14</f>
        <v>9.0856481481481621E-3</v>
      </c>
      <c r="H14" s="8">
        <f>MINUTE(G14)</f>
        <v>13</v>
      </c>
      <c r="I14" s="8">
        <f>SECOND(G14)</f>
        <v>5</v>
      </c>
      <c r="J14" s="8">
        <f>H14*60+I14</f>
        <v>785</v>
      </c>
      <c r="K14" s="28">
        <f>IF(D14=0,0,J14/D14)</f>
        <v>29.98472116119175</v>
      </c>
      <c r="M14" s="14" t="s">
        <v>25</v>
      </c>
      <c r="N14" s="2">
        <v>10</v>
      </c>
      <c r="O14" s="4"/>
    </row>
    <row r="15" spans="2:17" ht="16.5" customHeight="1" x14ac:dyDescent="0.25">
      <c r="C15" s="2" t="s">
        <v>26</v>
      </c>
      <c r="D15" s="25">
        <v>25.85</v>
      </c>
      <c r="E15" s="37">
        <v>0.61334490740740744</v>
      </c>
      <c r="F15" s="26">
        <v>0.61822916666666672</v>
      </c>
      <c r="G15" s="27">
        <f>+F15-E15</f>
        <v>4.8842592592592826E-3</v>
      </c>
      <c r="H15" s="8">
        <f>MINUTE(G15)</f>
        <v>7</v>
      </c>
      <c r="I15" s="8">
        <f>SECOND(G15)</f>
        <v>2</v>
      </c>
      <c r="J15" s="8">
        <f>H15*60+I15</f>
        <v>422</v>
      </c>
      <c r="K15" s="28">
        <f>IF(D15=0,0,J15/D15)</f>
        <v>16.32495164410058</v>
      </c>
      <c r="M15" s="14" t="s">
        <v>27</v>
      </c>
      <c r="N15" s="2">
        <v>4</v>
      </c>
      <c r="O15" s="4"/>
    </row>
    <row r="16" spans="2:17" ht="16.5" customHeight="1" x14ac:dyDescent="0.25">
      <c r="C16" s="29" t="s">
        <v>28</v>
      </c>
      <c r="D16" s="30">
        <v>23.85</v>
      </c>
      <c r="E16" s="31">
        <v>0.60908564814814814</v>
      </c>
      <c r="F16" s="31">
        <v>0.61499999999999999</v>
      </c>
      <c r="G16" s="32">
        <f>+F16-E16</f>
        <v>5.9143518518518512E-3</v>
      </c>
      <c r="H16" s="33">
        <f>MINUTE(G16)</f>
        <v>8</v>
      </c>
      <c r="I16" s="33">
        <f>SECOND(G16)</f>
        <v>31</v>
      </c>
      <c r="J16" s="33">
        <f>H16*60+I16</f>
        <v>511</v>
      </c>
      <c r="K16" s="34">
        <f>IF(D16=0,0,J16/D16)</f>
        <v>21.425576519916142</v>
      </c>
      <c r="M16" s="35" t="s">
        <v>11</v>
      </c>
      <c r="N16" s="36">
        <f>N14-N15</f>
        <v>6</v>
      </c>
    </row>
    <row r="17" spans="2:17" ht="16.5" customHeight="1" x14ac:dyDescent="0.2">
      <c r="D17" s="28">
        <f>SUM(D14:D16)</f>
        <v>75.88</v>
      </c>
      <c r="E17" s="37"/>
      <c r="F17" s="37"/>
      <c r="G17" s="38"/>
      <c r="J17" s="8">
        <f>SUM(J14:J16)</f>
        <v>1718</v>
      </c>
      <c r="K17" s="48">
        <f>IF(D17=0,0,J17/D17)</f>
        <v>22.641012124406959</v>
      </c>
      <c r="L17" s="40">
        <v>3</v>
      </c>
      <c r="O17" s="40">
        <v>3</v>
      </c>
      <c r="P17" s="41">
        <f>SUM(L17+O17)</f>
        <v>6</v>
      </c>
      <c r="Q17" s="40">
        <v>2</v>
      </c>
    </row>
    <row r="18" spans="2:17" ht="16.5" customHeight="1" x14ac:dyDescent="0.25"/>
    <row r="19" spans="2:17" ht="16.5" customHeight="1" x14ac:dyDescent="0.2">
      <c r="B19" s="9" t="s">
        <v>2</v>
      </c>
      <c r="C19" s="10" t="s">
        <v>3</v>
      </c>
      <c r="D19" s="11" t="s">
        <v>4</v>
      </c>
      <c r="E19" s="10" t="s">
        <v>5</v>
      </c>
      <c r="F19" s="10" t="s">
        <v>6</v>
      </c>
      <c r="G19" s="10" t="s">
        <v>7</v>
      </c>
      <c r="H19" s="10"/>
      <c r="I19" s="10"/>
      <c r="J19" s="10" t="s">
        <v>8</v>
      </c>
      <c r="K19" s="12" t="s">
        <v>9</v>
      </c>
      <c r="L19" s="13" t="s">
        <v>10</v>
      </c>
      <c r="M19" s="14"/>
      <c r="N19" s="10"/>
      <c r="O19" s="15" t="s">
        <v>11</v>
      </c>
      <c r="P19" s="16" t="s">
        <v>12</v>
      </c>
      <c r="Q19" s="10" t="s">
        <v>13</v>
      </c>
    </row>
    <row r="20" spans="2:17" ht="16.5" customHeight="1" x14ac:dyDescent="0.2">
      <c r="B20" s="17" t="s">
        <v>14</v>
      </c>
      <c r="C20" s="46" t="s">
        <v>29</v>
      </c>
      <c r="D20" s="19" t="s">
        <v>16</v>
      </c>
      <c r="E20" s="20" t="s">
        <v>17</v>
      </c>
      <c r="F20" s="20" t="s">
        <v>17</v>
      </c>
      <c r="G20" s="20" t="s">
        <v>18</v>
      </c>
      <c r="H20" s="20" t="s">
        <v>19</v>
      </c>
      <c r="I20" s="20" t="s">
        <v>20</v>
      </c>
      <c r="J20" s="20" t="s">
        <v>21</v>
      </c>
      <c r="K20" s="21" t="s">
        <v>22</v>
      </c>
      <c r="L20" s="22" t="s">
        <v>23</v>
      </c>
      <c r="M20" s="17"/>
      <c r="N20" s="20"/>
      <c r="O20" s="23" t="s">
        <v>23</v>
      </c>
      <c r="P20" s="24" t="s">
        <v>22</v>
      </c>
      <c r="Q20" s="20" t="s">
        <v>23</v>
      </c>
    </row>
    <row r="21" spans="2:17" ht="16.5" customHeight="1" x14ac:dyDescent="0.25">
      <c r="B21" s="47">
        <v>6</v>
      </c>
      <c r="C21" s="2" t="s">
        <v>24</v>
      </c>
      <c r="D21" s="25">
        <v>22.88</v>
      </c>
      <c r="E21" s="26">
        <v>0.59299768518518514</v>
      </c>
      <c r="F21" s="26">
        <v>0.59608796296296296</v>
      </c>
      <c r="G21" s="27">
        <f>+F21-E21</f>
        <v>3.0902777777778168E-3</v>
      </c>
      <c r="H21" s="8">
        <f>MINUTE(G21)</f>
        <v>4</v>
      </c>
      <c r="I21" s="8">
        <f>SECOND(G21)</f>
        <v>27</v>
      </c>
      <c r="J21" s="8">
        <f>H21*60+I21</f>
        <v>267</v>
      </c>
      <c r="K21" s="28">
        <f>IF(D21=0,0,J21/D21)</f>
        <v>11.66958041958042</v>
      </c>
      <c r="M21" s="14" t="s">
        <v>25</v>
      </c>
      <c r="N21" s="2">
        <v>9</v>
      </c>
      <c r="O21" s="4"/>
    </row>
    <row r="22" spans="2:17" ht="16.5" customHeight="1" x14ac:dyDescent="0.25">
      <c r="C22" s="2" t="s">
        <v>26</v>
      </c>
      <c r="D22" s="25">
        <v>23</v>
      </c>
      <c r="E22" s="26">
        <v>0.60613425925925923</v>
      </c>
      <c r="F22" s="26">
        <v>0.60836805555555562</v>
      </c>
      <c r="G22" s="27">
        <f>+F22-E22</f>
        <v>2.2337962962963864E-3</v>
      </c>
      <c r="H22" s="8">
        <f>MINUTE(G22)</f>
        <v>3</v>
      </c>
      <c r="I22" s="8">
        <f>SECOND(G22)</f>
        <v>13</v>
      </c>
      <c r="J22" s="8">
        <f>H22*60+I22</f>
        <v>193</v>
      </c>
      <c r="K22" s="28">
        <f>IF(D22=0,0,J22/D22)</f>
        <v>8.3913043478260878</v>
      </c>
      <c r="M22" s="14" t="s">
        <v>27</v>
      </c>
      <c r="N22" s="2">
        <v>6</v>
      </c>
      <c r="O22" s="4"/>
    </row>
    <row r="23" spans="2:17" ht="16.5" customHeight="1" x14ac:dyDescent="0.25">
      <c r="C23" s="29" t="s">
        <v>28</v>
      </c>
      <c r="D23" s="30">
        <v>21.41</v>
      </c>
      <c r="E23" s="31">
        <v>0.59703703703703703</v>
      </c>
      <c r="F23" s="31">
        <v>0.60082175925925929</v>
      </c>
      <c r="G23" s="32">
        <f>+F23-E23</f>
        <v>3.7847222222222587E-3</v>
      </c>
      <c r="H23" s="33">
        <f>MINUTE(G23)</f>
        <v>5</v>
      </c>
      <c r="I23" s="33">
        <f>SECOND(G23)</f>
        <v>27</v>
      </c>
      <c r="J23" s="33">
        <f>H23*60+I23</f>
        <v>327</v>
      </c>
      <c r="K23" s="34">
        <f>IF(D23=0,0,J23/D23)</f>
        <v>15.2732368052312</v>
      </c>
      <c r="M23" s="35" t="s">
        <v>11</v>
      </c>
      <c r="N23" s="36">
        <f>N21-N22</f>
        <v>3</v>
      </c>
    </row>
    <row r="24" spans="2:17" ht="16.5" customHeight="1" x14ac:dyDescent="0.2">
      <c r="D24" s="28">
        <f>SUM(D21:D23)</f>
        <v>67.289999999999992</v>
      </c>
      <c r="E24" s="37"/>
      <c r="F24" s="37"/>
      <c r="G24" s="38"/>
      <c r="J24" s="8">
        <f>SUM(J21:J23)</f>
        <v>787</v>
      </c>
      <c r="K24" s="48">
        <f>IF(D24=0,0,J24/D24)</f>
        <v>11.695645712587311</v>
      </c>
      <c r="L24" s="40">
        <v>1</v>
      </c>
      <c r="O24" s="40">
        <v>1</v>
      </c>
      <c r="P24" s="41">
        <f>SUM(L24+O24)</f>
        <v>2</v>
      </c>
      <c r="Q24" s="40">
        <v>1</v>
      </c>
    </row>
    <row r="25" spans="2:17" ht="16.5" customHeight="1" x14ac:dyDescent="0.2">
      <c r="E25" s="37"/>
      <c r="F25" s="37"/>
      <c r="G25" s="38"/>
      <c r="K25" s="49"/>
      <c r="L25" s="50"/>
      <c r="O25" s="50"/>
      <c r="P25" s="45"/>
      <c r="Q25" s="50"/>
    </row>
    <row r="26" spans="2:17" ht="16.5" customHeight="1" x14ac:dyDescent="0.2">
      <c r="E26" s="37"/>
      <c r="F26" s="37"/>
      <c r="G26" s="38"/>
      <c r="K26" s="49"/>
      <c r="L26" s="43"/>
      <c r="O26" s="44"/>
      <c r="P26" s="45"/>
      <c r="Q26" s="1"/>
    </row>
    <row r="27" spans="2:17" ht="16.5" customHeight="1" x14ac:dyDescent="0.2">
      <c r="B27" s="9" t="s">
        <v>2</v>
      </c>
      <c r="C27" s="10" t="s">
        <v>3</v>
      </c>
      <c r="D27" s="11" t="s">
        <v>4</v>
      </c>
      <c r="E27" s="10" t="s">
        <v>5</v>
      </c>
      <c r="F27" s="10" t="s">
        <v>6</v>
      </c>
      <c r="G27" s="10" t="s">
        <v>7</v>
      </c>
      <c r="H27" s="10"/>
      <c r="I27" s="10"/>
      <c r="J27" s="10" t="s">
        <v>8</v>
      </c>
      <c r="K27" s="12" t="s">
        <v>9</v>
      </c>
      <c r="L27" s="13" t="s">
        <v>10</v>
      </c>
      <c r="M27" s="14"/>
      <c r="N27" s="10"/>
      <c r="O27" s="15" t="s">
        <v>11</v>
      </c>
      <c r="P27" s="16" t="s">
        <v>12</v>
      </c>
      <c r="Q27" s="10" t="s">
        <v>13</v>
      </c>
    </row>
    <row r="28" spans="2:17" ht="16.5" customHeight="1" x14ac:dyDescent="0.2">
      <c r="B28" s="17" t="s">
        <v>14</v>
      </c>
      <c r="C28" s="46" t="s">
        <v>30</v>
      </c>
      <c r="D28" s="19" t="s">
        <v>16</v>
      </c>
      <c r="E28" s="20" t="s">
        <v>17</v>
      </c>
      <c r="F28" s="20" t="s">
        <v>17</v>
      </c>
      <c r="G28" s="20" t="s">
        <v>18</v>
      </c>
      <c r="H28" s="20" t="s">
        <v>19</v>
      </c>
      <c r="I28" s="20" t="s">
        <v>20</v>
      </c>
      <c r="J28" s="20" t="s">
        <v>21</v>
      </c>
      <c r="K28" s="21" t="s">
        <v>22</v>
      </c>
      <c r="L28" s="22" t="s">
        <v>23</v>
      </c>
      <c r="M28" s="17"/>
      <c r="N28" s="20"/>
      <c r="O28" s="23" t="s">
        <v>23</v>
      </c>
      <c r="P28" s="24" t="s">
        <v>22</v>
      </c>
      <c r="Q28" s="20" t="s">
        <v>23</v>
      </c>
    </row>
    <row r="29" spans="2:17" ht="16.5" customHeight="1" x14ac:dyDescent="0.25">
      <c r="B29" s="47">
        <v>7</v>
      </c>
      <c r="C29" s="2" t="s">
        <v>24</v>
      </c>
      <c r="D29" s="25">
        <v>22.88</v>
      </c>
      <c r="E29" s="26">
        <v>0.59104166666666669</v>
      </c>
      <c r="F29" s="26">
        <v>0.60070601851851857</v>
      </c>
      <c r="G29" s="27">
        <f>+F29-E29</f>
        <v>9.6643518518518823E-3</v>
      </c>
      <c r="H29" s="8">
        <f>MINUTE(G29)</f>
        <v>13</v>
      </c>
      <c r="I29" s="8">
        <f>SECOND(G29)</f>
        <v>55</v>
      </c>
      <c r="J29" s="8">
        <f>H29*60+I29</f>
        <v>835</v>
      </c>
      <c r="K29" s="28">
        <f>IF(D29=0,0,J29/D29)</f>
        <v>36.494755244755247</v>
      </c>
      <c r="M29" s="14" t="s">
        <v>25</v>
      </c>
      <c r="N29" s="2">
        <v>11</v>
      </c>
      <c r="O29" s="4"/>
    </row>
    <row r="30" spans="2:17" ht="16.5" customHeight="1" x14ac:dyDescent="0.25">
      <c r="C30" s="2" t="s">
        <v>26</v>
      </c>
      <c r="D30" s="25">
        <v>23</v>
      </c>
      <c r="E30" s="26">
        <v>0.61674768518518519</v>
      </c>
      <c r="F30" s="26">
        <v>0.6214467592592593</v>
      </c>
      <c r="G30" s="27">
        <f>+F30-E30</f>
        <v>4.6990740740741055E-3</v>
      </c>
      <c r="H30" s="8">
        <f>MINUTE(G30)</f>
        <v>6</v>
      </c>
      <c r="I30" s="8">
        <f>SECOND(G30)</f>
        <v>46</v>
      </c>
      <c r="J30" s="8">
        <f>H30*60+I30</f>
        <v>406</v>
      </c>
      <c r="K30" s="28">
        <f>IF(D30=0,0,J30/D30)</f>
        <v>17.652173913043477</v>
      </c>
      <c r="M30" s="14" t="s">
        <v>27</v>
      </c>
      <c r="N30" s="2">
        <v>4</v>
      </c>
      <c r="O30" s="4"/>
    </row>
    <row r="31" spans="2:17" ht="16.5" customHeight="1" x14ac:dyDescent="0.2">
      <c r="C31" s="29" t="s">
        <v>28</v>
      </c>
      <c r="D31" s="30">
        <v>21.41</v>
      </c>
      <c r="E31" s="51">
        <v>0.61223379629629626</v>
      </c>
      <c r="F31" s="51">
        <v>0.61483796296296289</v>
      </c>
      <c r="G31" s="32">
        <f>+F31-E31</f>
        <v>2.6041666666666297E-3</v>
      </c>
      <c r="H31" s="33">
        <f>MINUTE(G31)</f>
        <v>3</v>
      </c>
      <c r="I31" s="33">
        <f>SECOND(G31)</f>
        <v>45</v>
      </c>
      <c r="J31" s="33">
        <f>H31*60+I31</f>
        <v>225</v>
      </c>
      <c r="K31" s="34">
        <f>IF(D31=0,0,J31/D31)</f>
        <v>10.509107893507707</v>
      </c>
      <c r="M31" s="35" t="s">
        <v>11</v>
      </c>
      <c r="N31" s="36">
        <f>N29-N30</f>
        <v>7</v>
      </c>
      <c r="P31" s="4"/>
      <c r="Q31" s="4"/>
    </row>
    <row r="32" spans="2:17" ht="16.5" customHeight="1" x14ac:dyDescent="0.2">
      <c r="D32" s="28">
        <f>SUM(D29:D31)</f>
        <v>67.289999999999992</v>
      </c>
      <c r="E32" s="37"/>
      <c r="F32" s="37"/>
      <c r="G32" s="38"/>
      <c r="J32" s="8">
        <f>SUM(J29:J31)</f>
        <v>1466</v>
      </c>
      <c r="K32" s="39">
        <f>IF(D32=0,0,J32/D32)</f>
        <v>21.786298112646755</v>
      </c>
      <c r="L32" s="40">
        <v>2</v>
      </c>
      <c r="O32" s="40">
        <v>4</v>
      </c>
      <c r="P32" s="41">
        <f>SUM(L32+O32)</f>
        <v>6</v>
      </c>
      <c r="Q32" s="40">
        <v>2</v>
      </c>
    </row>
    <row r="33" spans="2:17" ht="16.5" customHeight="1" x14ac:dyDescent="0.2">
      <c r="E33" s="37"/>
      <c r="F33" s="37"/>
      <c r="G33" s="38"/>
      <c r="K33" s="42"/>
      <c r="L33" s="43"/>
      <c r="O33" s="44"/>
      <c r="P33" s="45"/>
      <c r="Q33" s="1"/>
    </row>
    <row r="34" spans="2:17" ht="16.5" customHeight="1" x14ac:dyDescent="0.2">
      <c r="E34" s="37"/>
      <c r="F34" s="37"/>
      <c r="G34" s="38"/>
      <c r="K34" s="42"/>
      <c r="L34" s="43"/>
      <c r="O34" s="44"/>
      <c r="P34" s="45"/>
      <c r="Q34" s="1"/>
    </row>
    <row r="35" spans="2:17" ht="16.5" customHeight="1" x14ac:dyDescent="0.2">
      <c r="B35" s="9" t="s">
        <v>2</v>
      </c>
      <c r="C35" s="10" t="s">
        <v>3</v>
      </c>
      <c r="D35" s="11" t="s">
        <v>4</v>
      </c>
      <c r="E35" s="10" t="s">
        <v>5</v>
      </c>
      <c r="F35" s="10" t="s">
        <v>6</v>
      </c>
      <c r="G35" s="10" t="s">
        <v>7</v>
      </c>
      <c r="H35" s="10"/>
      <c r="I35" s="10"/>
      <c r="J35" s="10" t="s">
        <v>8</v>
      </c>
      <c r="K35" s="12" t="s">
        <v>9</v>
      </c>
      <c r="L35" s="13" t="s">
        <v>10</v>
      </c>
      <c r="M35" s="14"/>
      <c r="N35" s="10"/>
      <c r="O35" s="15" t="s">
        <v>11</v>
      </c>
      <c r="P35" s="16" t="s">
        <v>12</v>
      </c>
      <c r="Q35" s="10" t="s">
        <v>13</v>
      </c>
    </row>
    <row r="36" spans="2:17" ht="16.5" customHeight="1" x14ac:dyDescent="0.2">
      <c r="B36" s="17" t="s">
        <v>14</v>
      </c>
      <c r="C36" s="46" t="s">
        <v>31</v>
      </c>
      <c r="D36" s="19" t="s">
        <v>16</v>
      </c>
      <c r="E36" s="20" t="s">
        <v>17</v>
      </c>
      <c r="F36" s="20" t="s">
        <v>17</v>
      </c>
      <c r="G36" s="20" t="s">
        <v>18</v>
      </c>
      <c r="H36" s="20" t="s">
        <v>19</v>
      </c>
      <c r="I36" s="20" t="s">
        <v>20</v>
      </c>
      <c r="J36" s="20" t="s">
        <v>21</v>
      </c>
      <c r="K36" s="21" t="s">
        <v>22</v>
      </c>
      <c r="L36" s="22" t="s">
        <v>23</v>
      </c>
      <c r="M36" s="17"/>
      <c r="N36" s="20"/>
      <c r="O36" s="23" t="s">
        <v>23</v>
      </c>
      <c r="P36" s="24" t="s">
        <v>22</v>
      </c>
      <c r="Q36" s="20" t="s">
        <v>23</v>
      </c>
    </row>
    <row r="37" spans="2:17" ht="16.5" customHeight="1" x14ac:dyDescent="0.25">
      <c r="B37" s="47">
        <v>5</v>
      </c>
      <c r="C37" s="2" t="s">
        <v>24</v>
      </c>
      <c r="D37" s="25">
        <v>20.260000000000002</v>
      </c>
      <c r="E37" s="52">
        <v>0.57295138888888886</v>
      </c>
      <c r="F37" s="26">
        <v>0.58503472222222219</v>
      </c>
      <c r="G37" s="27">
        <f>+F37-E37</f>
        <v>1.2083333333333335E-2</v>
      </c>
      <c r="H37" s="8">
        <f>MINUTE(G37)</f>
        <v>17</v>
      </c>
      <c r="I37" s="8">
        <f>SECOND(G37)</f>
        <v>24</v>
      </c>
      <c r="J37" s="8">
        <f>H37*60+I37</f>
        <v>1044</v>
      </c>
      <c r="K37" s="28">
        <f>IF(D37=0,0,J37/D37)</f>
        <v>51.530108588351425</v>
      </c>
      <c r="M37" s="14" t="s">
        <v>25</v>
      </c>
      <c r="N37" s="2">
        <v>10</v>
      </c>
    </row>
    <row r="38" spans="2:17" ht="16.5" customHeight="1" x14ac:dyDescent="0.25">
      <c r="C38" s="2" t="s">
        <v>26</v>
      </c>
      <c r="D38" s="3">
        <v>23</v>
      </c>
      <c r="E38" s="37">
        <v>0.60950231481481476</v>
      </c>
      <c r="F38" s="37">
        <v>0.61399305555555561</v>
      </c>
      <c r="G38" s="27">
        <f>+F38-E38</f>
        <v>4.4907407407408506E-3</v>
      </c>
      <c r="H38" s="8">
        <f>MINUTE(G38)</f>
        <v>6</v>
      </c>
      <c r="I38" s="8">
        <f>SECOND(G38)</f>
        <v>28</v>
      </c>
      <c r="J38" s="8">
        <f>H38*60+I38</f>
        <v>388</v>
      </c>
      <c r="K38" s="28">
        <f>IF(D38=0,0,J38/D38)</f>
        <v>16.869565217391305</v>
      </c>
      <c r="M38" s="14" t="s">
        <v>27</v>
      </c>
      <c r="N38" s="2">
        <v>3</v>
      </c>
      <c r="O38" s="4"/>
    </row>
    <row r="39" spans="2:17" s="53" customFormat="1" ht="16.5" customHeight="1" x14ac:dyDescent="0.2">
      <c r="B39" s="1"/>
      <c r="C39" s="29" t="s">
        <v>28</v>
      </c>
      <c r="D39" s="30">
        <v>21.41</v>
      </c>
      <c r="E39" s="31">
        <v>0.60711805555555554</v>
      </c>
      <c r="F39" s="31">
        <v>0.61002314814814818</v>
      </c>
      <c r="G39" s="32">
        <f>+F39-E39</f>
        <v>2.9050925925926396E-3</v>
      </c>
      <c r="H39" s="33">
        <f>MINUTE(G39)</f>
        <v>4</v>
      </c>
      <c r="I39" s="33">
        <f>SECOND(G39)</f>
        <v>11</v>
      </c>
      <c r="J39" s="33">
        <f>H39*60+I39</f>
        <v>251</v>
      </c>
      <c r="K39" s="34">
        <f>IF(D39=0,0,J39/D39)</f>
        <v>11.723493694535264</v>
      </c>
      <c r="L39" s="2"/>
      <c r="M39" s="35" t="s">
        <v>11</v>
      </c>
      <c r="N39" s="36">
        <f>N37-N38</f>
        <v>7</v>
      </c>
    </row>
    <row r="40" spans="2:17" s="53" customFormat="1" ht="16.5" customHeight="1" x14ac:dyDescent="0.2">
      <c r="B40" s="1"/>
      <c r="C40" s="2"/>
      <c r="D40" s="28">
        <f>SUM(D37:D39)</f>
        <v>64.67</v>
      </c>
      <c r="E40" s="37"/>
      <c r="F40" s="37"/>
      <c r="G40" s="38"/>
      <c r="H40" s="2"/>
      <c r="I40" s="2"/>
      <c r="J40" s="8">
        <f>SUM(J37:J39)</f>
        <v>1683</v>
      </c>
      <c r="K40" s="39">
        <f>IF(D40=0,0,J40/D40)</f>
        <v>26.02443173032318</v>
      </c>
      <c r="L40" s="40">
        <v>4</v>
      </c>
      <c r="M40" s="4"/>
      <c r="N40" s="2"/>
      <c r="O40" s="40">
        <v>4</v>
      </c>
      <c r="P40" s="41">
        <f>SUM(L40+O40)</f>
        <v>8</v>
      </c>
      <c r="Q40" s="40">
        <v>5</v>
      </c>
    </row>
    <row r="41" spans="2:17" s="53" customFormat="1" ht="16.5" customHeight="1" x14ac:dyDescent="0.25">
      <c r="B41" s="1"/>
      <c r="C41" s="2"/>
      <c r="D41" s="3"/>
      <c r="E41" s="37"/>
      <c r="F41" s="37"/>
      <c r="G41" s="38"/>
      <c r="H41" s="2"/>
      <c r="I41" s="2"/>
      <c r="J41" s="2"/>
      <c r="K41" s="3"/>
      <c r="L41" s="2"/>
      <c r="M41" s="4"/>
      <c r="N41" s="2"/>
      <c r="O41" s="2"/>
      <c r="P41" s="5"/>
      <c r="Q41" s="6"/>
    </row>
  </sheetData>
  <pageMargins left="0.39" right="0.15" top="0.63" bottom="0.51" header="0.12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7DF7-2D55-478F-8BA3-6470203D4709}">
  <sheetPr>
    <pageSetUpPr fitToPage="1"/>
  </sheetPr>
  <dimension ref="A1:Q47"/>
  <sheetViews>
    <sheetView zoomScaleSheetLayoutView="70" workbookViewId="0"/>
  </sheetViews>
  <sheetFormatPr defaultColWidth="16.85546875" defaultRowHeight="15.75" x14ac:dyDescent="0.25"/>
  <cols>
    <col min="1" max="1" width="2.140625" style="4" customWidth="1"/>
    <col min="2" max="2" width="8.5703125" style="1" customWidth="1"/>
    <col min="3" max="3" width="9.85546875" style="2" customWidth="1"/>
    <col min="4" max="4" width="7.140625" style="3" customWidth="1"/>
    <col min="5" max="5" width="12.42578125" style="2" customWidth="1"/>
    <col min="6" max="6" width="11.5703125" style="2" customWidth="1"/>
    <col min="7" max="7" width="7.7109375" style="2" customWidth="1"/>
    <col min="8" max="8" width="7.140625" style="2" hidden="1" customWidth="1"/>
    <col min="9" max="9" width="4.28515625" style="2" hidden="1" customWidth="1"/>
    <col min="10" max="10" width="8.85546875" style="2" customWidth="1"/>
    <col min="11" max="11" width="10.42578125" style="3" customWidth="1"/>
    <col min="12" max="12" width="6.140625" style="2" customWidth="1"/>
    <col min="13" max="13" width="16.140625" style="4" customWidth="1"/>
    <col min="14" max="14" width="4.5703125" style="2" customWidth="1"/>
    <col min="15" max="15" width="9.85546875" style="2" customWidth="1"/>
    <col min="16" max="16" width="9" style="5" customWidth="1"/>
    <col min="17" max="17" width="8" style="6" customWidth="1"/>
    <col min="18" max="16384" width="16.85546875" style="4"/>
  </cols>
  <sheetData>
    <row r="1" spans="2:17" ht="16.5" customHeight="1" x14ac:dyDescent="0.25"/>
    <row r="2" spans="2:17" ht="16.5" customHeight="1" x14ac:dyDescent="0.25">
      <c r="B2" s="7" t="s">
        <v>33</v>
      </c>
      <c r="C2" s="4"/>
      <c r="F2" s="8"/>
      <c r="G2" s="8" t="s">
        <v>1</v>
      </c>
      <c r="J2" s="8"/>
    </row>
    <row r="3" spans="2:17" ht="16.5" customHeight="1" x14ac:dyDescent="0.25">
      <c r="C3" s="7"/>
      <c r="F3" s="4"/>
      <c r="G3" s="2" t="s">
        <v>40</v>
      </c>
    </row>
    <row r="4" spans="2:17" ht="6" customHeight="1" x14ac:dyDescent="0.25">
      <c r="C4" s="7"/>
      <c r="F4" s="4"/>
    </row>
    <row r="5" spans="2:17" ht="16.5" customHeight="1" x14ac:dyDescent="0.2">
      <c r="B5" s="9" t="s">
        <v>2</v>
      </c>
      <c r="C5" s="10" t="s">
        <v>3</v>
      </c>
      <c r="D5" s="11" t="s">
        <v>4</v>
      </c>
      <c r="E5" s="10" t="s">
        <v>5</v>
      </c>
      <c r="F5" s="10" t="s">
        <v>6</v>
      </c>
      <c r="G5" s="10" t="s">
        <v>7</v>
      </c>
      <c r="H5" s="10"/>
      <c r="I5" s="10"/>
      <c r="J5" s="10" t="s">
        <v>8</v>
      </c>
      <c r="K5" s="12" t="s">
        <v>9</v>
      </c>
      <c r="L5" s="13" t="s">
        <v>10</v>
      </c>
      <c r="M5" s="14"/>
      <c r="N5" s="10"/>
      <c r="O5" s="15" t="s">
        <v>11</v>
      </c>
      <c r="P5" s="16" t="s">
        <v>12</v>
      </c>
      <c r="Q5" s="10" t="s">
        <v>13</v>
      </c>
    </row>
    <row r="6" spans="2:17" ht="16.5" customHeight="1" x14ac:dyDescent="0.2">
      <c r="B6" s="17" t="s">
        <v>14</v>
      </c>
      <c r="C6" s="18" t="s">
        <v>34</v>
      </c>
      <c r="D6" s="19" t="s">
        <v>16</v>
      </c>
      <c r="E6" s="20" t="s">
        <v>17</v>
      </c>
      <c r="F6" s="20" t="s">
        <v>17</v>
      </c>
      <c r="G6" s="20" t="s">
        <v>18</v>
      </c>
      <c r="H6" s="20" t="s">
        <v>19</v>
      </c>
      <c r="I6" s="20" t="s">
        <v>20</v>
      </c>
      <c r="J6" s="20" t="s">
        <v>21</v>
      </c>
      <c r="K6" s="21" t="s">
        <v>22</v>
      </c>
      <c r="L6" s="22" t="s">
        <v>23</v>
      </c>
      <c r="M6" s="17"/>
      <c r="N6" s="20"/>
      <c r="O6" s="23" t="s">
        <v>23</v>
      </c>
      <c r="P6" s="24" t="s">
        <v>22</v>
      </c>
      <c r="Q6" s="20" t="s">
        <v>23</v>
      </c>
    </row>
    <row r="7" spans="2:17" ht="16.5" customHeight="1" x14ac:dyDescent="0.25">
      <c r="B7" s="1">
        <v>4</v>
      </c>
      <c r="C7" s="2" t="s">
        <v>24</v>
      </c>
      <c r="D7" s="25"/>
      <c r="E7" s="26"/>
      <c r="F7" s="26"/>
      <c r="G7" s="27">
        <f>+F7-E7</f>
        <v>0</v>
      </c>
      <c r="H7" s="8">
        <f>MINUTE(G7)</f>
        <v>0</v>
      </c>
      <c r="I7" s="8">
        <f>SECOND(G7)</f>
        <v>0</v>
      </c>
      <c r="J7" s="8">
        <f>H7*60+I7</f>
        <v>0</v>
      </c>
      <c r="K7" s="28">
        <f>IF(D7=0,0,J7/D7)</f>
        <v>0</v>
      </c>
      <c r="M7" s="14" t="s">
        <v>25</v>
      </c>
    </row>
    <row r="8" spans="2:17" ht="16.5" customHeight="1" x14ac:dyDescent="0.25">
      <c r="C8" s="2" t="s">
        <v>26</v>
      </c>
      <c r="D8" s="25"/>
      <c r="E8" s="26"/>
      <c r="F8" s="26"/>
      <c r="G8" s="27">
        <f>+F8-E8</f>
        <v>0</v>
      </c>
      <c r="H8" s="8">
        <f>MINUTE(G8)</f>
        <v>0</v>
      </c>
      <c r="I8" s="8">
        <f>SECOND(G8)</f>
        <v>0</v>
      </c>
      <c r="J8" s="8">
        <f>H8*60+I8</f>
        <v>0</v>
      </c>
      <c r="K8" s="28">
        <f>IF(D8=0,0,J8/D8)</f>
        <v>0</v>
      </c>
      <c r="M8" s="14" t="s">
        <v>27</v>
      </c>
    </row>
    <row r="9" spans="2:17" ht="16.5" customHeight="1" x14ac:dyDescent="0.25">
      <c r="C9" s="29" t="s">
        <v>28</v>
      </c>
      <c r="D9" s="30"/>
      <c r="E9" s="31"/>
      <c r="F9" s="31"/>
      <c r="G9" s="32">
        <f>+F9-E9</f>
        <v>0</v>
      </c>
      <c r="H9" s="33">
        <f>MINUTE(G9)</f>
        <v>0</v>
      </c>
      <c r="I9" s="33">
        <f>SECOND(G9)</f>
        <v>0</v>
      </c>
      <c r="J9" s="33">
        <f>H9*60+I9</f>
        <v>0</v>
      </c>
      <c r="K9" s="34">
        <f>IF(D9=0,0,J9/D9)</f>
        <v>0</v>
      </c>
      <c r="M9" s="35" t="s">
        <v>11</v>
      </c>
      <c r="N9" s="36">
        <f>N7-N8</f>
        <v>0</v>
      </c>
    </row>
    <row r="10" spans="2:17" ht="16.5" customHeight="1" x14ac:dyDescent="0.2">
      <c r="D10" s="28">
        <f>SUM(D7:D9)</f>
        <v>0</v>
      </c>
      <c r="E10" s="37"/>
      <c r="F10" s="37"/>
      <c r="G10" s="38"/>
      <c r="H10" s="8"/>
      <c r="I10" s="8"/>
      <c r="J10" s="8">
        <f>SUM(J7:J9)</f>
        <v>0</v>
      </c>
      <c r="K10" s="39">
        <f>IF(D10=0,0,J10/D10)</f>
        <v>0</v>
      </c>
      <c r="L10" s="40"/>
      <c r="O10" s="40"/>
      <c r="P10" s="41">
        <f>SUM(L10+O10)</f>
        <v>0</v>
      </c>
      <c r="Q10" s="40"/>
    </row>
    <row r="11" spans="2:17" ht="16.5" customHeight="1" x14ac:dyDescent="0.25"/>
    <row r="12" spans="2:17" ht="16.5" customHeight="1" x14ac:dyDescent="0.2">
      <c r="B12" s="9" t="s">
        <v>2</v>
      </c>
      <c r="C12" s="10" t="s">
        <v>3</v>
      </c>
      <c r="D12" s="11" t="s">
        <v>4</v>
      </c>
      <c r="E12" s="10" t="s">
        <v>5</v>
      </c>
      <c r="F12" s="10" t="s">
        <v>6</v>
      </c>
      <c r="G12" s="10" t="s">
        <v>7</v>
      </c>
      <c r="H12" s="10"/>
      <c r="I12" s="10"/>
      <c r="J12" s="10" t="s">
        <v>8</v>
      </c>
      <c r="K12" s="12" t="s">
        <v>9</v>
      </c>
      <c r="L12" s="13" t="s">
        <v>10</v>
      </c>
      <c r="M12" s="14"/>
      <c r="N12" s="10"/>
      <c r="O12" s="15" t="s">
        <v>11</v>
      </c>
      <c r="P12" s="16" t="s">
        <v>12</v>
      </c>
      <c r="Q12" s="10" t="s">
        <v>13</v>
      </c>
    </row>
    <row r="13" spans="2:17" ht="16.5" customHeight="1" x14ac:dyDescent="0.2">
      <c r="B13" s="17" t="s">
        <v>14</v>
      </c>
      <c r="C13" s="46" t="s">
        <v>35</v>
      </c>
      <c r="D13" s="19" t="s">
        <v>16</v>
      </c>
      <c r="E13" s="20" t="s">
        <v>17</v>
      </c>
      <c r="F13" s="20" t="s">
        <v>17</v>
      </c>
      <c r="G13" s="20" t="s">
        <v>18</v>
      </c>
      <c r="H13" s="20" t="s">
        <v>19</v>
      </c>
      <c r="I13" s="20" t="s">
        <v>20</v>
      </c>
      <c r="J13" s="20" t="s">
        <v>21</v>
      </c>
      <c r="K13" s="21" t="s">
        <v>22</v>
      </c>
      <c r="L13" s="22" t="s">
        <v>23</v>
      </c>
      <c r="M13" s="17"/>
      <c r="N13" s="20"/>
      <c r="O13" s="23" t="s">
        <v>23</v>
      </c>
      <c r="P13" s="24" t="s">
        <v>22</v>
      </c>
      <c r="Q13" s="20" t="s">
        <v>23</v>
      </c>
    </row>
    <row r="14" spans="2:17" ht="16.5" customHeight="1" x14ac:dyDescent="0.25">
      <c r="B14" s="47">
        <v>5</v>
      </c>
      <c r="C14" s="2" t="s">
        <v>24</v>
      </c>
      <c r="D14" s="25"/>
      <c r="E14" s="26"/>
      <c r="F14" s="26"/>
      <c r="G14" s="27">
        <f>+F14-E14</f>
        <v>0</v>
      </c>
      <c r="H14" s="8">
        <f>MINUTE(G14)</f>
        <v>0</v>
      </c>
      <c r="I14" s="8">
        <f>SECOND(G14)</f>
        <v>0</v>
      </c>
      <c r="J14" s="8">
        <f>H14*60+I14</f>
        <v>0</v>
      </c>
      <c r="K14" s="28">
        <f>IF(D14=0,0,J14/D14)</f>
        <v>0</v>
      </c>
      <c r="M14" s="14" t="s">
        <v>25</v>
      </c>
      <c r="O14" s="4"/>
    </row>
    <row r="15" spans="2:17" ht="16.5" customHeight="1" x14ac:dyDescent="0.25">
      <c r="C15" s="2" t="s">
        <v>26</v>
      </c>
      <c r="D15" s="25"/>
      <c r="E15" s="37"/>
      <c r="F15" s="26"/>
      <c r="G15" s="27">
        <f>+F15-E15</f>
        <v>0</v>
      </c>
      <c r="H15" s="8">
        <f>MINUTE(G15)</f>
        <v>0</v>
      </c>
      <c r="I15" s="8">
        <f>SECOND(G15)</f>
        <v>0</v>
      </c>
      <c r="J15" s="8">
        <f>H15*60+I15</f>
        <v>0</v>
      </c>
      <c r="K15" s="28">
        <f>IF(D15=0,0,J15/D15)</f>
        <v>0</v>
      </c>
      <c r="M15" s="14" t="s">
        <v>27</v>
      </c>
      <c r="O15" s="4"/>
    </row>
    <row r="16" spans="2:17" ht="16.5" customHeight="1" x14ac:dyDescent="0.25">
      <c r="C16" s="29" t="s">
        <v>28</v>
      </c>
      <c r="D16" s="30"/>
      <c r="E16" s="31"/>
      <c r="F16" s="31"/>
      <c r="G16" s="32">
        <f>+F16-E16</f>
        <v>0</v>
      </c>
      <c r="H16" s="33">
        <f>MINUTE(G16)</f>
        <v>0</v>
      </c>
      <c r="I16" s="33">
        <f>SECOND(G16)</f>
        <v>0</v>
      </c>
      <c r="J16" s="33">
        <f>H16*60+I16</f>
        <v>0</v>
      </c>
      <c r="K16" s="34">
        <f>IF(D16=0,0,J16/D16)</f>
        <v>0</v>
      </c>
      <c r="M16" s="35" t="s">
        <v>11</v>
      </c>
      <c r="N16" s="36">
        <f>N14-N15</f>
        <v>0</v>
      </c>
    </row>
    <row r="17" spans="2:17" ht="16.5" customHeight="1" x14ac:dyDescent="0.2">
      <c r="D17" s="28">
        <f>SUM(D14:D16)</f>
        <v>0</v>
      </c>
      <c r="E17" s="37"/>
      <c r="F17" s="37"/>
      <c r="G17" s="38"/>
      <c r="J17" s="8">
        <f>SUM(J14:J16)</f>
        <v>0</v>
      </c>
      <c r="K17" s="48">
        <f>IF(D17=0,0,J17/D17)</f>
        <v>0</v>
      </c>
      <c r="L17" s="40"/>
      <c r="O17" s="40"/>
      <c r="P17" s="41">
        <f>SUM(L17+O17)</f>
        <v>0</v>
      </c>
      <c r="Q17" s="40"/>
    </row>
    <row r="18" spans="2:17" ht="16.5" customHeight="1" x14ac:dyDescent="0.2">
      <c r="E18" s="37"/>
      <c r="F18" s="37"/>
      <c r="G18" s="38"/>
      <c r="K18" s="49"/>
      <c r="L18" s="43"/>
      <c r="O18" s="44"/>
      <c r="P18" s="45"/>
      <c r="Q18" s="1"/>
    </row>
    <row r="19" spans="2:17" ht="16.5" customHeight="1" x14ac:dyDescent="0.2">
      <c r="B19" s="9" t="s">
        <v>2</v>
      </c>
      <c r="C19" s="10" t="s">
        <v>3</v>
      </c>
      <c r="D19" s="11" t="s">
        <v>4</v>
      </c>
      <c r="E19" s="10" t="s">
        <v>5</v>
      </c>
      <c r="F19" s="10" t="s">
        <v>6</v>
      </c>
      <c r="G19" s="10" t="s">
        <v>7</v>
      </c>
      <c r="H19" s="10"/>
      <c r="I19" s="10"/>
      <c r="J19" s="10" t="s">
        <v>8</v>
      </c>
      <c r="K19" s="12" t="s">
        <v>9</v>
      </c>
      <c r="L19" s="13" t="s">
        <v>10</v>
      </c>
      <c r="M19" s="14"/>
      <c r="N19" s="10"/>
      <c r="O19" s="15" t="s">
        <v>11</v>
      </c>
      <c r="P19" s="16" t="s">
        <v>12</v>
      </c>
      <c r="Q19" s="10" t="s">
        <v>13</v>
      </c>
    </row>
    <row r="20" spans="2:17" ht="16.5" customHeight="1" x14ac:dyDescent="0.2">
      <c r="B20" s="17" t="s">
        <v>14</v>
      </c>
      <c r="C20" s="46" t="s">
        <v>37</v>
      </c>
      <c r="D20" s="19" t="s">
        <v>16</v>
      </c>
      <c r="E20" s="20" t="s">
        <v>17</v>
      </c>
      <c r="F20" s="20" t="s">
        <v>17</v>
      </c>
      <c r="G20" s="20" t="s">
        <v>18</v>
      </c>
      <c r="H20" s="20" t="s">
        <v>19</v>
      </c>
      <c r="I20" s="20" t="s">
        <v>20</v>
      </c>
      <c r="J20" s="20" t="s">
        <v>21</v>
      </c>
      <c r="K20" s="21" t="s">
        <v>22</v>
      </c>
      <c r="L20" s="22" t="s">
        <v>23</v>
      </c>
      <c r="M20" s="17"/>
      <c r="N20" s="20"/>
      <c r="O20" s="23" t="s">
        <v>23</v>
      </c>
      <c r="P20" s="24" t="s">
        <v>22</v>
      </c>
      <c r="Q20" s="20" t="s">
        <v>23</v>
      </c>
    </row>
    <row r="21" spans="2:17" ht="16.5" customHeight="1" x14ac:dyDescent="0.25">
      <c r="B21" s="47">
        <v>6</v>
      </c>
      <c r="C21" s="2" t="s">
        <v>24</v>
      </c>
      <c r="D21" s="25"/>
      <c r="E21" s="26"/>
      <c r="F21" s="26"/>
      <c r="G21" s="27">
        <f>+F21-E21</f>
        <v>0</v>
      </c>
      <c r="H21" s="8">
        <f>MINUTE(G21)</f>
        <v>0</v>
      </c>
      <c r="I21" s="8">
        <f>SECOND(G21)</f>
        <v>0</v>
      </c>
      <c r="J21" s="8">
        <f>H21*60+I21</f>
        <v>0</v>
      </c>
      <c r="K21" s="28">
        <f>IF(D21=0,0,J21/D21)</f>
        <v>0</v>
      </c>
      <c r="M21" s="14" t="s">
        <v>25</v>
      </c>
      <c r="O21" s="4"/>
    </row>
    <row r="22" spans="2:17" ht="16.5" customHeight="1" x14ac:dyDescent="0.25">
      <c r="C22" s="2" t="s">
        <v>26</v>
      </c>
      <c r="D22" s="25"/>
      <c r="E22" s="26"/>
      <c r="F22" s="26"/>
      <c r="G22" s="27">
        <f>+F22-E22</f>
        <v>0</v>
      </c>
      <c r="H22" s="8">
        <f>MINUTE(G22)</f>
        <v>0</v>
      </c>
      <c r="I22" s="8">
        <f>SECOND(G22)</f>
        <v>0</v>
      </c>
      <c r="J22" s="8">
        <f>H22*60+I22</f>
        <v>0</v>
      </c>
      <c r="K22" s="28">
        <f>IF(D22=0,0,J22/D22)</f>
        <v>0</v>
      </c>
      <c r="M22" s="14" t="s">
        <v>27</v>
      </c>
      <c r="O22" s="4"/>
    </row>
    <row r="23" spans="2:17" ht="16.5" customHeight="1" x14ac:dyDescent="0.2">
      <c r="C23" s="29" t="s">
        <v>28</v>
      </c>
      <c r="D23" s="30"/>
      <c r="E23" s="51"/>
      <c r="F23" s="51"/>
      <c r="G23" s="32">
        <f>+F23-E23</f>
        <v>0</v>
      </c>
      <c r="H23" s="33">
        <f>MINUTE(G23)</f>
        <v>0</v>
      </c>
      <c r="I23" s="33">
        <f>SECOND(G23)</f>
        <v>0</v>
      </c>
      <c r="J23" s="33">
        <f>H23*60+I23</f>
        <v>0</v>
      </c>
      <c r="K23" s="34">
        <f>IF(D23=0,0,J23/D23)</f>
        <v>0</v>
      </c>
      <c r="M23" s="35" t="s">
        <v>11</v>
      </c>
      <c r="N23" s="36">
        <f>N21-N22</f>
        <v>0</v>
      </c>
      <c r="P23" s="4"/>
      <c r="Q23" s="4"/>
    </row>
    <row r="24" spans="2:17" ht="16.5" customHeight="1" x14ac:dyDescent="0.2">
      <c r="D24" s="28">
        <f>SUM(D21:D23)</f>
        <v>0</v>
      </c>
      <c r="E24" s="37"/>
      <c r="F24" s="37"/>
      <c r="G24" s="38"/>
      <c r="J24" s="8">
        <f>SUM(J21:J23)</f>
        <v>0</v>
      </c>
      <c r="K24" s="39">
        <f>IF(D24=0,0,J24/D24)</f>
        <v>0</v>
      </c>
      <c r="L24" s="40"/>
      <c r="O24" s="40"/>
      <c r="P24" s="41">
        <f>SUM(L24+O24)</f>
        <v>0</v>
      </c>
      <c r="Q24" s="40"/>
    </row>
    <row r="25" spans="2:17" ht="16.5" customHeight="1" x14ac:dyDescent="0.2">
      <c r="E25" s="37"/>
      <c r="F25" s="37"/>
      <c r="G25" s="38"/>
      <c r="K25" s="42"/>
      <c r="L25" s="43"/>
      <c r="O25" s="44"/>
      <c r="P25" s="45"/>
      <c r="Q25" s="1"/>
    </row>
    <row r="26" spans="2:17" ht="16.5" customHeight="1" x14ac:dyDescent="0.2">
      <c r="B26" s="9" t="s">
        <v>2</v>
      </c>
      <c r="C26" s="10" t="s">
        <v>3</v>
      </c>
      <c r="D26" s="11" t="s">
        <v>4</v>
      </c>
      <c r="E26" s="10" t="s">
        <v>5</v>
      </c>
      <c r="F26" s="10" t="s">
        <v>6</v>
      </c>
      <c r="G26" s="10" t="s">
        <v>7</v>
      </c>
      <c r="H26" s="10"/>
      <c r="I26" s="10"/>
      <c r="J26" s="10" t="s">
        <v>8</v>
      </c>
      <c r="K26" s="12" t="s">
        <v>9</v>
      </c>
      <c r="L26" s="13" t="s">
        <v>10</v>
      </c>
      <c r="M26" s="14"/>
      <c r="N26" s="10"/>
      <c r="O26" s="15" t="s">
        <v>11</v>
      </c>
      <c r="P26" s="16" t="s">
        <v>12</v>
      </c>
      <c r="Q26" s="10" t="s">
        <v>13</v>
      </c>
    </row>
    <row r="27" spans="2:17" ht="16.5" customHeight="1" x14ac:dyDescent="0.2">
      <c r="B27" s="17" t="s">
        <v>14</v>
      </c>
      <c r="C27" s="46" t="s">
        <v>36</v>
      </c>
      <c r="D27" s="19" t="s">
        <v>16</v>
      </c>
      <c r="E27" s="20" t="s">
        <v>17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21" t="s">
        <v>22</v>
      </c>
      <c r="L27" s="22" t="s">
        <v>23</v>
      </c>
      <c r="M27" s="17"/>
      <c r="N27" s="20"/>
      <c r="O27" s="23" t="s">
        <v>23</v>
      </c>
      <c r="P27" s="24" t="s">
        <v>22</v>
      </c>
      <c r="Q27" s="20" t="s">
        <v>23</v>
      </c>
    </row>
    <row r="28" spans="2:17" ht="16.5" customHeight="1" x14ac:dyDescent="0.25">
      <c r="B28" s="47">
        <v>6</v>
      </c>
      <c r="C28" s="2" t="s">
        <v>24</v>
      </c>
      <c r="D28" s="25"/>
      <c r="E28" s="26"/>
      <c r="F28" s="26"/>
      <c r="G28" s="27">
        <f>+F28-E28</f>
        <v>0</v>
      </c>
      <c r="H28" s="8">
        <f>MINUTE(G28)</f>
        <v>0</v>
      </c>
      <c r="I28" s="8">
        <f>SECOND(G28)</f>
        <v>0</v>
      </c>
      <c r="J28" s="8">
        <f>H28*60+I28</f>
        <v>0</v>
      </c>
      <c r="K28" s="28">
        <f>IF(D28=0,0,J28/D28)</f>
        <v>0</v>
      </c>
      <c r="M28" s="14" t="s">
        <v>25</v>
      </c>
      <c r="O28" s="4"/>
    </row>
    <row r="29" spans="2:17" ht="16.5" customHeight="1" x14ac:dyDescent="0.25">
      <c r="C29" s="2" t="s">
        <v>26</v>
      </c>
      <c r="D29" s="25"/>
      <c r="E29" s="26"/>
      <c r="F29" s="26"/>
      <c r="G29" s="27">
        <f>+F29-E29</f>
        <v>0</v>
      </c>
      <c r="H29" s="8">
        <f>MINUTE(G29)</f>
        <v>0</v>
      </c>
      <c r="I29" s="8">
        <f>SECOND(G29)</f>
        <v>0</v>
      </c>
      <c r="J29" s="8">
        <f>H29*60+I29</f>
        <v>0</v>
      </c>
      <c r="K29" s="28">
        <f>IF(D29=0,0,J29/D29)</f>
        <v>0</v>
      </c>
      <c r="M29" s="14" t="s">
        <v>27</v>
      </c>
      <c r="O29" s="4"/>
    </row>
    <row r="30" spans="2:17" ht="16.5" customHeight="1" x14ac:dyDescent="0.25">
      <c r="C30" s="29" t="s">
        <v>28</v>
      </c>
      <c r="D30" s="30"/>
      <c r="E30" s="31"/>
      <c r="F30" s="31"/>
      <c r="G30" s="32">
        <f>+F30-E30</f>
        <v>0</v>
      </c>
      <c r="H30" s="33">
        <f>MINUTE(G30)</f>
        <v>0</v>
      </c>
      <c r="I30" s="33">
        <f>SECOND(G30)</f>
        <v>0</v>
      </c>
      <c r="J30" s="33">
        <f>H30*60+I30</f>
        <v>0</v>
      </c>
      <c r="K30" s="34">
        <f>IF(D30=0,0,J30/D30)</f>
        <v>0</v>
      </c>
      <c r="M30" s="35" t="s">
        <v>11</v>
      </c>
      <c r="N30" s="36">
        <f>N28-N29</f>
        <v>0</v>
      </c>
    </row>
    <row r="31" spans="2:17" ht="16.5" customHeight="1" x14ac:dyDescent="0.2">
      <c r="D31" s="28">
        <f>SUM(D28:D30)</f>
        <v>0</v>
      </c>
      <c r="E31" s="37"/>
      <c r="F31" s="37"/>
      <c r="G31" s="38"/>
      <c r="J31" s="8">
        <f>SUM(J28:J30)</f>
        <v>0</v>
      </c>
      <c r="K31" s="48">
        <f>IF(D31=0,0,J31/D31)</f>
        <v>0</v>
      </c>
      <c r="L31" s="40"/>
      <c r="O31" s="40"/>
      <c r="P31" s="41">
        <f>SUM(L31+O31)</f>
        <v>0</v>
      </c>
      <c r="Q31" s="40"/>
    </row>
    <row r="32" spans="2:17" ht="16.5" customHeight="1" x14ac:dyDescent="0.2">
      <c r="E32" s="37"/>
      <c r="F32" s="37"/>
      <c r="G32" s="38"/>
      <c r="K32" s="49"/>
      <c r="L32" s="50"/>
      <c r="O32" s="50"/>
      <c r="P32" s="45"/>
      <c r="Q32" s="50"/>
    </row>
    <row r="33" spans="1:17" ht="16.5" customHeight="1" x14ac:dyDescent="0.2">
      <c r="B33" s="9" t="s">
        <v>2</v>
      </c>
      <c r="C33" s="10" t="s">
        <v>3</v>
      </c>
      <c r="D33" s="11" t="s">
        <v>4</v>
      </c>
      <c r="E33" s="10" t="s">
        <v>5</v>
      </c>
      <c r="F33" s="10" t="s">
        <v>6</v>
      </c>
      <c r="G33" s="10" t="s">
        <v>7</v>
      </c>
      <c r="H33" s="10"/>
      <c r="I33" s="10"/>
      <c r="J33" s="10" t="s">
        <v>8</v>
      </c>
      <c r="K33" s="12" t="s">
        <v>9</v>
      </c>
      <c r="L33" s="13" t="s">
        <v>10</v>
      </c>
      <c r="M33" s="14"/>
      <c r="N33" s="10"/>
      <c r="O33" s="15" t="s">
        <v>11</v>
      </c>
      <c r="P33" s="16" t="s">
        <v>12</v>
      </c>
      <c r="Q33" s="10" t="s">
        <v>13</v>
      </c>
    </row>
    <row r="34" spans="1:17" ht="16.5" customHeight="1" x14ac:dyDescent="0.2">
      <c r="B34" s="17" t="s">
        <v>14</v>
      </c>
      <c r="C34" s="46" t="s">
        <v>38</v>
      </c>
      <c r="D34" s="19" t="s">
        <v>16</v>
      </c>
      <c r="E34" s="20" t="s">
        <v>17</v>
      </c>
      <c r="F34" s="20" t="s">
        <v>17</v>
      </c>
      <c r="G34" s="20" t="s">
        <v>18</v>
      </c>
      <c r="H34" s="20" t="s">
        <v>19</v>
      </c>
      <c r="I34" s="20" t="s">
        <v>20</v>
      </c>
      <c r="J34" s="20" t="s">
        <v>21</v>
      </c>
      <c r="K34" s="21" t="s">
        <v>22</v>
      </c>
      <c r="L34" s="22" t="s">
        <v>23</v>
      </c>
      <c r="M34" s="17"/>
      <c r="N34" s="20"/>
      <c r="O34" s="23" t="s">
        <v>23</v>
      </c>
      <c r="P34" s="24" t="s">
        <v>22</v>
      </c>
      <c r="Q34" s="20" t="s">
        <v>23</v>
      </c>
    </row>
    <row r="35" spans="1:17" ht="16.5" customHeight="1" x14ac:dyDescent="0.25">
      <c r="B35" s="47">
        <v>5</v>
      </c>
      <c r="C35" s="2" t="s">
        <v>24</v>
      </c>
      <c r="D35" s="25"/>
      <c r="E35" s="52"/>
      <c r="F35" s="26"/>
      <c r="G35" s="27">
        <f>+F35-E35</f>
        <v>0</v>
      </c>
      <c r="H35" s="8">
        <f>MINUTE(G35)</f>
        <v>0</v>
      </c>
      <c r="I35" s="8">
        <f>SECOND(G35)</f>
        <v>0</v>
      </c>
      <c r="J35" s="8">
        <f>H35*60+I35</f>
        <v>0</v>
      </c>
      <c r="K35" s="28">
        <f>IF(D35=0,0,J35/D35)</f>
        <v>0</v>
      </c>
      <c r="M35" s="14" t="s">
        <v>25</v>
      </c>
    </row>
    <row r="36" spans="1:17" ht="16.5" customHeight="1" x14ac:dyDescent="0.25">
      <c r="C36" s="2" t="s">
        <v>26</v>
      </c>
      <c r="E36" s="37"/>
      <c r="F36" s="37"/>
      <c r="G36" s="27">
        <f>+F36-E36</f>
        <v>0</v>
      </c>
      <c r="H36" s="8">
        <f>MINUTE(G36)</f>
        <v>0</v>
      </c>
      <c r="I36" s="8">
        <f>SECOND(G36)</f>
        <v>0</v>
      </c>
      <c r="J36" s="8">
        <f>H36*60+I36</f>
        <v>0</v>
      </c>
      <c r="K36" s="28">
        <f>IF(D36=0,0,J36/D36)</f>
        <v>0</v>
      </c>
      <c r="M36" s="14" t="s">
        <v>27</v>
      </c>
      <c r="O36" s="4"/>
    </row>
    <row r="37" spans="1:17" s="53" customFormat="1" ht="16.5" customHeight="1" x14ac:dyDescent="0.2">
      <c r="B37" s="1"/>
      <c r="C37" s="29" t="s">
        <v>28</v>
      </c>
      <c r="D37" s="30"/>
      <c r="E37" s="31"/>
      <c r="F37" s="31"/>
      <c r="G37" s="32">
        <f>+F37-E37</f>
        <v>0</v>
      </c>
      <c r="H37" s="33">
        <f>MINUTE(G37)</f>
        <v>0</v>
      </c>
      <c r="I37" s="33">
        <f>SECOND(G37)</f>
        <v>0</v>
      </c>
      <c r="J37" s="33">
        <f>H37*60+I37</f>
        <v>0</v>
      </c>
      <c r="K37" s="34">
        <f>IF(D37=0,0,J37/D37)</f>
        <v>0</v>
      </c>
      <c r="L37" s="2"/>
      <c r="M37" s="35" t="s">
        <v>11</v>
      </c>
      <c r="N37" s="36">
        <f>N35-N36</f>
        <v>0</v>
      </c>
    </row>
    <row r="38" spans="1:17" s="53" customFormat="1" ht="16.5" customHeight="1" x14ac:dyDescent="0.2">
      <c r="B38" s="1"/>
      <c r="C38" s="2"/>
      <c r="D38" s="28">
        <f>SUM(D35:D37)</f>
        <v>0</v>
      </c>
      <c r="E38" s="37"/>
      <c r="F38" s="37"/>
      <c r="G38" s="38"/>
      <c r="H38" s="2"/>
      <c r="I38" s="2"/>
      <c r="J38" s="8">
        <f>SUM(J35:J37)</f>
        <v>0</v>
      </c>
      <c r="K38" s="39">
        <f>IF(D38=0,0,J38/D38)</f>
        <v>0</v>
      </c>
      <c r="L38" s="40"/>
      <c r="M38" s="4"/>
      <c r="N38" s="2"/>
      <c r="O38" s="40"/>
      <c r="P38" s="41">
        <f>SUM(L38+O38)</f>
        <v>0</v>
      </c>
      <c r="Q38" s="40"/>
    </row>
    <row r="39" spans="1:17" s="53" customFormat="1" ht="16.5" customHeight="1" x14ac:dyDescent="0.25">
      <c r="B39" s="1"/>
      <c r="C39" s="2"/>
      <c r="D39" s="3"/>
      <c r="E39" s="37"/>
      <c r="F39" s="37"/>
      <c r="G39" s="38"/>
      <c r="H39" s="2"/>
      <c r="I39" s="2"/>
      <c r="J39" s="2"/>
      <c r="K39" s="3"/>
      <c r="L39" s="2"/>
      <c r="M39" s="4"/>
      <c r="N39" s="2"/>
      <c r="O39" s="2"/>
      <c r="P39" s="5"/>
      <c r="Q39" s="6"/>
    </row>
    <row r="40" spans="1:17" ht="16.5" customHeight="1" x14ac:dyDescent="0.25">
      <c r="A40" s="54"/>
      <c r="B40" s="69" t="s">
        <v>39</v>
      </c>
      <c r="C40" s="56"/>
      <c r="D40" s="57"/>
      <c r="E40" s="58"/>
      <c r="F40" s="58"/>
      <c r="G40" s="58"/>
      <c r="H40" s="58"/>
      <c r="I40" s="58"/>
      <c r="J40" s="58"/>
      <c r="K40" s="57"/>
      <c r="L40" s="58"/>
      <c r="M40" s="55"/>
      <c r="N40" s="58"/>
      <c r="O40" s="58"/>
      <c r="P40" s="59"/>
      <c r="Q40" s="60"/>
    </row>
    <row r="41" spans="1:17" ht="16.5" customHeight="1" x14ac:dyDescent="0.2">
      <c r="A41" s="61"/>
      <c r="B41" s="9" t="s">
        <v>2</v>
      </c>
      <c r="C41" s="10" t="s">
        <v>3</v>
      </c>
      <c r="D41" s="11" t="s">
        <v>4</v>
      </c>
      <c r="E41" s="10" t="s">
        <v>5</v>
      </c>
      <c r="F41" s="10" t="s">
        <v>6</v>
      </c>
      <c r="G41" s="10" t="s">
        <v>7</v>
      </c>
      <c r="H41" s="10"/>
      <c r="I41" s="10"/>
      <c r="J41" s="10" t="s">
        <v>8</v>
      </c>
      <c r="K41" s="12" t="s">
        <v>9</v>
      </c>
      <c r="L41" s="13" t="s">
        <v>10</v>
      </c>
      <c r="M41" s="14"/>
      <c r="N41" s="10"/>
      <c r="O41" s="15" t="s">
        <v>11</v>
      </c>
      <c r="P41" s="16" t="s">
        <v>12</v>
      </c>
      <c r="Q41" s="62" t="s">
        <v>13</v>
      </c>
    </row>
    <row r="42" spans="1:17" ht="16.5" customHeight="1" x14ac:dyDescent="0.2">
      <c r="A42" s="61"/>
      <c r="B42" s="17" t="s">
        <v>14</v>
      </c>
      <c r="C42" s="18" t="s">
        <v>15</v>
      </c>
      <c r="D42" s="19" t="s">
        <v>16</v>
      </c>
      <c r="E42" s="20" t="s">
        <v>17</v>
      </c>
      <c r="F42" s="20" t="s">
        <v>17</v>
      </c>
      <c r="G42" s="20" t="s">
        <v>18</v>
      </c>
      <c r="H42" s="20" t="s">
        <v>19</v>
      </c>
      <c r="I42" s="20" t="s">
        <v>20</v>
      </c>
      <c r="J42" s="20" t="s">
        <v>21</v>
      </c>
      <c r="K42" s="21" t="s">
        <v>22</v>
      </c>
      <c r="L42" s="22" t="s">
        <v>23</v>
      </c>
      <c r="M42" s="17"/>
      <c r="N42" s="20"/>
      <c r="O42" s="23" t="s">
        <v>23</v>
      </c>
      <c r="P42" s="24" t="s">
        <v>22</v>
      </c>
      <c r="Q42" s="63" t="s">
        <v>23</v>
      </c>
    </row>
    <row r="43" spans="1:17" ht="16.5" customHeight="1" x14ac:dyDescent="0.25">
      <c r="A43" s="61"/>
      <c r="B43" s="1">
        <v>3</v>
      </c>
      <c r="C43" s="2" t="s">
        <v>24</v>
      </c>
      <c r="D43" s="25">
        <v>26.18</v>
      </c>
      <c r="E43" s="26">
        <v>0.60364583333333333</v>
      </c>
      <c r="F43" s="26">
        <v>0.61599537037037033</v>
      </c>
      <c r="G43" s="27">
        <f>+F43-E43</f>
        <v>1.2349537037037006E-2</v>
      </c>
      <c r="H43" s="8">
        <f>MINUTE(G43)</f>
        <v>17</v>
      </c>
      <c r="I43" s="8">
        <f>SECOND(G43)</f>
        <v>47</v>
      </c>
      <c r="J43" s="8">
        <f>H43*60+I43</f>
        <v>1067</v>
      </c>
      <c r="K43" s="28">
        <f>IF(D43=0,0,J43/D43)</f>
        <v>40.756302521008401</v>
      </c>
      <c r="M43" s="14" t="s">
        <v>25</v>
      </c>
      <c r="N43" s="2">
        <v>9</v>
      </c>
      <c r="Q43" s="64"/>
    </row>
    <row r="44" spans="1:17" ht="16.5" customHeight="1" x14ac:dyDescent="0.25">
      <c r="A44" s="61"/>
      <c r="C44" s="2" t="s">
        <v>26</v>
      </c>
      <c r="D44" s="25">
        <v>25.85</v>
      </c>
      <c r="E44" s="26">
        <v>0.61608796296296298</v>
      </c>
      <c r="F44" s="26">
        <v>0.62165509259259266</v>
      </c>
      <c r="G44" s="27">
        <f>+F44-E44</f>
        <v>5.5671296296296857E-3</v>
      </c>
      <c r="H44" s="8">
        <f>MINUTE(G44)</f>
        <v>8</v>
      </c>
      <c r="I44" s="8">
        <f>SECOND(G44)</f>
        <v>1</v>
      </c>
      <c r="J44" s="8">
        <f>H44*60+I44</f>
        <v>481</v>
      </c>
      <c r="K44" s="28">
        <f>IF(D44=0,0,J44/D44)</f>
        <v>18.607350096711798</v>
      </c>
      <c r="M44" s="14" t="s">
        <v>27</v>
      </c>
      <c r="N44" s="2">
        <v>4</v>
      </c>
      <c r="Q44" s="64"/>
    </row>
    <row r="45" spans="1:17" ht="16.5" customHeight="1" x14ac:dyDescent="0.25">
      <c r="A45" s="61"/>
      <c r="C45" s="29" t="s">
        <v>28</v>
      </c>
      <c r="D45" s="30">
        <v>23.85</v>
      </c>
      <c r="E45" s="31">
        <v>0.61266203703703703</v>
      </c>
      <c r="F45" s="31">
        <v>0.61858796296296303</v>
      </c>
      <c r="G45" s="32">
        <f>+F45-E45</f>
        <v>5.9259259259260011E-3</v>
      </c>
      <c r="H45" s="33">
        <f>MINUTE(G45)</f>
        <v>8</v>
      </c>
      <c r="I45" s="33">
        <f>SECOND(G45)</f>
        <v>32</v>
      </c>
      <c r="J45" s="33">
        <f>H45*60+I45</f>
        <v>512</v>
      </c>
      <c r="K45" s="34">
        <f>IF(D45=0,0,J45/D45)</f>
        <v>21.467505241090144</v>
      </c>
      <c r="M45" s="35" t="s">
        <v>11</v>
      </c>
      <c r="N45" s="36">
        <f>N43-N44</f>
        <v>5</v>
      </c>
      <c r="Q45" s="64"/>
    </row>
    <row r="46" spans="1:17" ht="16.5" customHeight="1" x14ac:dyDescent="0.2">
      <c r="A46" s="65"/>
      <c r="B46" s="66"/>
      <c r="C46" s="29"/>
      <c r="D46" s="34">
        <f>SUM(D43:D45)</f>
        <v>75.88</v>
      </c>
      <c r="E46" s="51"/>
      <c r="F46" s="51"/>
      <c r="G46" s="67"/>
      <c r="H46" s="33"/>
      <c r="I46" s="33"/>
      <c r="J46" s="33">
        <f>SUM(J43:J45)</f>
        <v>2060</v>
      </c>
      <c r="K46" s="39">
        <f>IF(D46=0,0,J46/D46)</f>
        <v>27.148128624143386</v>
      </c>
      <c r="L46" s="40">
        <v>5</v>
      </c>
      <c r="M46" s="68"/>
      <c r="N46" s="29"/>
      <c r="O46" s="40">
        <v>2</v>
      </c>
      <c r="P46" s="41">
        <f>SUM(L46+O46)</f>
        <v>7</v>
      </c>
      <c r="Q46" s="40">
        <v>4</v>
      </c>
    </row>
    <row r="47" spans="1:17" ht="16.5" customHeight="1" x14ac:dyDescent="0.25">
      <c r="C47" s="7"/>
    </row>
  </sheetData>
  <pageMargins left="0.39" right="0.15" top="0.63" bottom="0.51" header="0.12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superyra.org</dc:creator>
  <cp:lastModifiedBy>jeanne superyra.org</cp:lastModifiedBy>
  <cp:lastPrinted>2024-03-18T21:31:04Z</cp:lastPrinted>
  <dcterms:created xsi:type="dcterms:W3CDTF">2024-03-18T18:27:17Z</dcterms:created>
  <dcterms:modified xsi:type="dcterms:W3CDTF">2024-03-19T13:35:47Z</dcterms:modified>
</cp:coreProperties>
</file>